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328bcca45cb0164/Documenten/NatuurlijkPostert/"/>
    </mc:Choice>
  </mc:AlternateContent>
  <xr:revisionPtr revIDLastSave="1" documentId="8_{81E33091-59FC-449A-A3AB-E8026527182D}" xr6:coauthVersionLast="47" xr6:coauthVersionMax="47" xr10:uidLastSave="{B47C16A7-A5E5-4349-A8AA-07E9AD49357B}"/>
  <bookViews>
    <workbookView xWindow="8124" yWindow="96" windowWidth="12000" windowHeight="12000" activeTab="6" xr2:uid="{00000000-000D-0000-FFFF-FFFF00000000}"/>
  </bookViews>
  <sheets>
    <sheet name="2016" sheetId="1" r:id="rId1"/>
    <sheet name="2017" sheetId="2" r:id="rId2"/>
    <sheet name="2018" sheetId="4" r:id="rId3"/>
    <sheet name="2019" sheetId="5" r:id="rId4"/>
    <sheet name="2020" sheetId="6" r:id="rId5"/>
    <sheet name="2021" sheetId="8" r:id="rId6"/>
    <sheet name="2022" sheetId="7" r:id="rId7"/>
  </sheets>
  <calcPr calcId="181029"/>
</workbook>
</file>

<file path=xl/calcChain.xml><?xml version="1.0" encoding="utf-8"?>
<calcChain xmlns="http://schemas.openxmlformats.org/spreadsheetml/2006/main">
  <c r="E13" i="7" l="1"/>
  <c r="E17" i="7" s="1"/>
  <c r="B5" i="7"/>
  <c r="B17" i="7" s="1"/>
  <c r="B7" i="7"/>
  <c r="E20" i="8"/>
  <c r="B20" i="8"/>
  <c r="E14" i="8"/>
  <c r="B21" i="5"/>
  <c r="E21" i="5"/>
  <c r="E21" i="6"/>
  <c r="B21" i="6"/>
  <c r="E19" i="6"/>
  <c r="B19" i="6"/>
  <c r="B7" i="4"/>
  <c r="B20" i="4"/>
  <c r="B6" i="4"/>
  <c r="E13" i="4"/>
  <c r="E20" i="4"/>
  <c r="E19" i="5"/>
  <c r="B19" i="5"/>
  <c r="E16" i="2"/>
  <c r="B16" i="2"/>
  <c r="E12" i="1"/>
  <c r="B12" i="1"/>
</calcChain>
</file>

<file path=xl/sharedStrings.xml><?xml version="1.0" encoding="utf-8"?>
<sst xmlns="http://schemas.openxmlformats.org/spreadsheetml/2006/main" count="164" uniqueCount="68">
  <si>
    <t>INKOMSTEN</t>
  </si>
  <si>
    <t>UITGAVEN</t>
  </si>
  <si>
    <t>Vergaderkosten </t>
  </si>
  <si>
    <t>Website</t>
  </si>
  <si>
    <t>Bankkosten</t>
  </si>
  <si>
    <t>Representatiekosten</t>
  </si>
  <si>
    <t>Saldo 20-10-2016</t>
  </si>
  <si>
    <t>Donaties bedrijven</t>
  </si>
  <si>
    <t>Donaties particulieren</t>
  </si>
  <si>
    <t>Drukwerk</t>
  </si>
  <si>
    <t>Oprichtingskosten incl KvK</t>
  </si>
  <si>
    <t>Saldo 31-12-2016</t>
  </si>
  <si>
    <t>Saldo 31-12-2017</t>
  </si>
  <si>
    <t>Subsidie gemeente tbv Award</t>
  </si>
  <si>
    <t>Diverse</t>
  </si>
  <si>
    <t>Kantoorkosten</t>
  </si>
  <si>
    <t>Abonnementen/Lidmaatschap</t>
  </si>
  <si>
    <t>Saldo 01-01-2017</t>
  </si>
  <si>
    <t>Saldo 01-01-2018</t>
  </si>
  <si>
    <t>Awards</t>
  </si>
  <si>
    <t>Bordjes</t>
  </si>
  <si>
    <t>Banner</t>
  </si>
  <si>
    <t>Saldo 31-12-2018</t>
  </si>
  <si>
    <t>Opbrengst kerstmarkt</t>
  </si>
  <si>
    <t>Kosten kerstmarkt</t>
  </si>
  <si>
    <t>Opbrengst braderie</t>
  </si>
  <si>
    <t>Subsidie gemeente stichting</t>
  </si>
  <si>
    <t>Saldo 31-12-2019 stichting</t>
  </si>
  <si>
    <t>Subsidie stichting door gemeente</t>
  </si>
  <si>
    <t>Financieel Jaarverslag 2016  Stg. Kernoverleg Natuurlijk!Postert</t>
  </si>
  <si>
    <t>Financieel Jaarverslag 2017  Stg. Kernoverleg Natuurlijk!Postert</t>
  </si>
  <si>
    <t>Financieel Jaarverslag 2018  Stg. Kernoverleg Natuurlijk!Postert</t>
  </si>
  <si>
    <t>Financieel Jaarverslag 2019  Stg. Kernoverleg Natuurlijk!Postert</t>
  </si>
  <si>
    <t>Saldo 31-12-2019 project RvdB</t>
  </si>
  <si>
    <t>Project RvdB</t>
  </si>
  <si>
    <t>Subsidie project RvdB gemeente</t>
  </si>
  <si>
    <t>Subsidie project RvdB derden</t>
  </si>
  <si>
    <t>Saldo 01-01-2019</t>
  </si>
  <si>
    <t>Saldo 01-01-2020 stichting</t>
  </si>
  <si>
    <t>Saldo 01-01-2020 project RvdB</t>
  </si>
  <si>
    <t>Fondsen project RvdB gemeente</t>
  </si>
  <si>
    <t>Derden bijdrage project RvdB</t>
  </si>
  <si>
    <t>Financieel Jaarverslag 2020  Stg. Kernoverleg Natuurlijk!Postert</t>
  </si>
  <si>
    <t>Saldo 31-12-2020 stichting</t>
  </si>
  <si>
    <t>Saldo 31-12-2020 project RvdB</t>
  </si>
  <si>
    <t>*)</t>
  </si>
  <si>
    <t>**)</t>
  </si>
  <si>
    <t>Financieel Jaarverslag 2021  Stg. Kernoverleg Natuurlijk!Postert</t>
  </si>
  <si>
    <t>Saldo 01-01-2021 stichting</t>
  </si>
  <si>
    <t>Saldo 01-01-2021 project RvdB</t>
  </si>
  <si>
    <t>Donaties bedrijven/organisaties</t>
  </si>
  <si>
    <t>Saldo Project RvdB -&gt; Stg.J&amp;J</t>
  </si>
  <si>
    <t>Saldo 31-12-2021 Project RvdB</t>
  </si>
  <si>
    <t>***)</t>
  </si>
  <si>
    <t>Financieel Jaarverslag 2025  Stg. Kernoverleg Natuurlijk!Postert</t>
  </si>
  <si>
    <t>Saldo 01-01-2025 stichting</t>
  </si>
  <si>
    <t>Saldo 31-12-2025 stichting</t>
  </si>
  <si>
    <t>Subsidie stichting gemeente 2025</t>
  </si>
  <si>
    <t>Saldo 01-01-2025 Dorpskern</t>
  </si>
  <si>
    <t>Saldo 01-01-2025 Nieuw in Postert</t>
  </si>
  <si>
    <t>Nieuw in Postert</t>
  </si>
  <si>
    <t>Dorpskern</t>
  </si>
  <si>
    <t>Saldo 31-12-2025 Dorpskern</t>
  </si>
  <si>
    <t>Saldo 31-12-2025 Nieuw in Postert</t>
  </si>
  <si>
    <t>*) In 2025 zijn de statuten aangepast in overeenstemming met de WBTR</t>
  </si>
  <si>
    <t>**) Vanuit de gemeente subsidie 2024 tbv verfraaiing Dorpskern Posterholt. Uitgaven tbv Plantentorens Oude Markt</t>
  </si>
  <si>
    <t xml:space="preserve">***) Vanuit de gemeente subsidie 2024 tbv Website Nieuw in Postert. </t>
  </si>
  <si>
    <t>Saldo 31-12-2025  bank € 1964,19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</si>
</sst>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Helvetic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44" fontId="6" fillId="0" borderId="0" xfId="0" applyNumberFormat="1" applyFont="1"/>
    <xf numFmtId="44" fontId="7" fillId="0" borderId="0" xfId="0" applyNumberFormat="1" applyFont="1" applyAlignment="1">
      <alignment wrapText="1"/>
    </xf>
    <xf numFmtId="44" fontId="6" fillId="0" borderId="0" xfId="0" applyNumberFormat="1" applyFont="1" applyAlignment="1">
      <alignment wrapText="1"/>
    </xf>
    <xf numFmtId="44" fontId="6" fillId="0" borderId="0" xfId="0" applyNumberFormat="1" applyFont="1" applyAlignment="1">
      <alignment horizontal="right" wrapText="1"/>
    </xf>
    <xf numFmtId="44" fontId="5" fillId="0" borderId="0" xfId="0" applyNumberFormat="1" applyFont="1" applyAlignment="1">
      <alignment wrapText="1"/>
    </xf>
    <xf numFmtId="44" fontId="0" fillId="0" borderId="0" xfId="0" applyNumberFormat="1"/>
    <xf numFmtId="44" fontId="7" fillId="0" borderId="0" xfId="0" applyNumberFormat="1" applyFont="1" applyAlignment="1">
      <alignment horizontal="right" wrapText="1"/>
    </xf>
    <xf numFmtId="44" fontId="5" fillId="0" borderId="0" xfId="0" applyNumberFormat="1" applyFont="1" applyAlignment="1">
      <alignment horizontal="right" wrapText="1"/>
    </xf>
    <xf numFmtId="14" fontId="6" fillId="0" borderId="0" xfId="0" applyNumberFormat="1" applyFont="1" applyAlignment="1">
      <alignment wrapText="1"/>
    </xf>
    <xf numFmtId="0" fontId="9" fillId="0" borderId="0" xfId="0" applyFont="1" applyAlignment="1">
      <alignment horizontal="right"/>
    </xf>
    <xf numFmtId="44" fontId="9" fillId="0" borderId="0" xfId="0" applyNumberFormat="1" applyFont="1"/>
    <xf numFmtId="0" fontId="9" fillId="0" borderId="0" xfId="0" applyFont="1"/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wrapText="1"/>
    </xf>
    <xf numFmtId="0" fontId="9" fillId="0" borderId="0" xfId="0" applyFont="1" applyAlignment="1">
      <alignment horizontal="left"/>
    </xf>
    <xf numFmtId="4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1" fillId="0" borderId="0" xfId="0" applyNumberFormat="1" applyFont="1" applyAlignment="1">
      <alignment horizontal="right" wrapText="1"/>
    </xf>
    <xf numFmtId="44" fontId="1" fillId="0" borderId="0" xfId="0" applyNumberFormat="1" applyFont="1" applyAlignment="1">
      <alignment horizontal="right"/>
    </xf>
    <xf numFmtId="0" fontId="1" fillId="0" borderId="0" xfId="0" applyFont="1"/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/>
    <xf numFmtId="164" fontId="7" fillId="0" borderId="0" xfId="0" applyNumberFormat="1" applyFont="1" applyAlignment="1">
      <alignment horizontal="right" wrapText="1"/>
    </xf>
    <xf numFmtId="164" fontId="9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A2" sqref="A2:D2"/>
    </sheetView>
  </sheetViews>
  <sheetFormatPr defaultRowHeight="13.2" x14ac:dyDescent="0.25"/>
  <cols>
    <col min="1" max="1" width="30.6640625" customWidth="1"/>
    <col min="2" max="2" width="12.6640625" style="12" customWidth="1"/>
    <col min="3" max="3" width="9.6640625" style="12" customWidth="1"/>
    <col min="4" max="4" width="30.6640625" customWidth="1"/>
    <col min="5" max="5" width="12.6640625" style="12" customWidth="1"/>
  </cols>
  <sheetData>
    <row r="1" spans="1:5" ht="18.899999999999999" customHeight="1" x14ac:dyDescent="0.35">
      <c r="A1" s="6" t="s">
        <v>29</v>
      </c>
      <c r="B1" s="7"/>
      <c r="C1" s="7"/>
      <c r="D1" s="3"/>
      <c r="E1" s="7"/>
    </row>
    <row r="2" spans="1:5" ht="14.4" x14ac:dyDescent="0.3">
      <c r="A2" s="25"/>
      <c r="B2" s="25"/>
      <c r="C2" s="25"/>
      <c r="D2" s="25"/>
      <c r="E2" s="8"/>
    </row>
    <row r="3" spans="1:5" ht="14.4" x14ac:dyDescent="0.3">
      <c r="A3" s="4"/>
      <c r="B3" s="8"/>
      <c r="C3" s="8"/>
      <c r="D3" s="4"/>
      <c r="E3" s="8"/>
    </row>
    <row r="4" spans="1:5" ht="14.4" x14ac:dyDescent="0.3">
      <c r="A4" s="4" t="s">
        <v>0</v>
      </c>
      <c r="B4" s="9"/>
      <c r="C4" s="9"/>
      <c r="D4" s="4" t="s">
        <v>1</v>
      </c>
      <c r="E4" s="9"/>
    </row>
    <row r="5" spans="1:5" ht="14.4" x14ac:dyDescent="0.3">
      <c r="A5" s="5" t="s">
        <v>6</v>
      </c>
      <c r="B5" s="10">
        <v>0</v>
      </c>
      <c r="C5" s="9"/>
      <c r="D5" s="5" t="s">
        <v>10</v>
      </c>
      <c r="E5" s="10">
        <v>292</v>
      </c>
    </row>
    <row r="6" spans="1:5" ht="14.4" x14ac:dyDescent="0.3">
      <c r="A6" s="5" t="s">
        <v>7</v>
      </c>
      <c r="B6" s="10">
        <v>600</v>
      </c>
      <c r="C6" s="9"/>
      <c r="D6" s="5" t="s">
        <v>2</v>
      </c>
      <c r="E6" s="10">
        <v>11.36</v>
      </c>
    </row>
    <row r="7" spans="1:5" ht="14.4" x14ac:dyDescent="0.3">
      <c r="A7" s="5" t="s">
        <v>8</v>
      </c>
      <c r="B7" s="10">
        <v>50</v>
      </c>
      <c r="C7" s="9"/>
      <c r="D7" s="5" t="s">
        <v>9</v>
      </c>
      <c r="E7" s="10">
        <v>25.71</v>
      </c>
    </row>
    <row r="8" spans="1:5" ht="14.4" x14ac:dyDescent="0.3">
      <c r="A8" s="5"/>
      <c r="B8" s="10"/>
      <c r="C8" s="9"/>
      <c r="D8" s="5" t="s">
        <v>3</v>
      </c>
      <c r="E8" s="10">
        <v>20.57</v>
      </c>
    </row>
    <row r="9" spans="1:5" ht="14.4" x14ac:dyDescent="0.3">
      <c r="A9" s="5"/>
      <c r="B9" s="10"/>
      <c r="C9" s="9"/>
      <c r="D9" s="5" t="s">
        <v>11</v>
      </c>
      <c r="E9" s="10">
        <v>300.36</v>
      </c>
    </row>
    <row r="10" spans="1:5" ht="14.4" x14ac:dyDescent="0.3">
      <c r="A10" s="5"/>
      <c r="B10" s="9"/>
      <c r="C10" s="9"/>
      <c r="D10" s="5"/>
      <c r="E10" s="10"/>
    </row>
    <row r="11" spans="1:5" ht="14.4" x14ac:dyDescent="0.3">
      <c r="A11" s="5"/>
      <c r="B11" s="9"/>
      <c r="C11" s="9"/>
      <c r="D11" s="5"/>
      <c r="E11" s="10"/>
    </row>
    <row r="12" spans="1:5" s="2" customFormat="1" ht="14.4" x14ac:dyDescent="0.3">
      <c r="A12" s="4"/>
      <c r="B12" s="8">
        <f>SUM(B5:B11)</f>
        <v>650</v>
      </c>
      <c r="C12" s="8"/>
      <c r="D12" s="4"/>
      <c r="E12" s="13">
        <f>SUM(E5:E11)</f>
        <v>650</v>
      </c>
    </row>
    <row r="13" spans="1:5" x14ac:dyDescent="0.25">
      <c r="A13" s="1"/>
      <c r="B13" s="11"/>
      <c r="C13" s="11"/>
      <c r="D13" s="1"/>
      <c r="E13" s="14"/>
    </row>
    <row r="14" spans="1:5" x14ac:dyDescent="0.25">
      <c r="A14" s="1"/>
      <c r="B14" s="11"/>
      <c r="C14" s="11"/>
      <c r="D14" s="1"/>
      <c r="E14" s="14"/>
    </row>
    <row r="15" spans="1:5" x14ac:dyDescent="0.25">
      <c r="A15" s="1"/>
      <c r="B15" s="11"/>
      <c r="C15" s="11"/>
      <c r="D15" s="1"/>
      <c r="E15" s="14"/>
    </row>
    <row r="16" spans="1:5" x14ac:dyDescent="0.25">
      <c r="A16" s="1"/>
      <c r="B16" s="11"/>
      <c r="C16" s="11"/>
      <c r="D16" s="1"/>
      <c r="E16" s="14"/>
    </row>
    <row r="17" spans="1:5" x14ac:dyDescent="0.25">
      <c r="A17" s="1"/>
      <c r="B17" s="11"/>
      <c r="C17" s="11"/>
      <c r="D17" s="1"/>
      <c r="E17" s="14"/>
    </row>
    <row r="18" spans="1:5" x14ac:dyDescent="0.25">
      <c r="A18" s="1"/>
      <c r="B18" s="11"/>
      <c r="C18" s="11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A2" sqref="A2:D2"/>
    </sheetView>
  </sheetViews>
  <sheetFormatPr defaultRowHeight="13.2" x14ac:dyDescent="0.25"/>
  <cols>
    <col min="1" max="1" width="30.6640625" customWidth="1"/>
    <col min="2" max="2" width="12.6640625" customWidth="1"/>
    <col min="3" max="3" width="9.6640625" customWidth="1"/>
    <col min="4" max="4" width="30.6640625" customWidth="1"/>
    <col min="5" max="5" width="12.6640625" customWidth="1"/>
  </cols>
  <sheetData>
    <row r="1" spans="1:5" ht="18.899999999999999" customHeight="1" x14ac:dyDescent="0.35">
      <c r="A1" s="6" t="s">
        <v>30</v>
      </c>
      <c r="B1" s="7"/>
      <c r="C1" s="7"/>
      <c r="D1" s="3"/>
      <c r="E1" s="7"/>
    </row>
    <row r="2" spans="1:5" ht="15" customHeight="1" x14ac:dyDescent="0.3">
      <c r="A2" s="25"/>
      <c r="B2" s="25"/>
      <c r="C2" s="25"/>
      <c r="D2" s="25"/>
      <c r="E2" s="8"/>
    </row>
    <row r="3" spans="1:5" ht="15" customHeight="1" x14ac:dyDescent="0.3">
      <c r="A3" s="4"/>
      <c r="B3" s="8"/>
      <c r="C3" s="8"/>
      <c r="D3" s="4"/>
      <c r="E3" s="8"/>
    </row>
    <row r="4" spans="1:5" ht="15" customHeight="1" x14ac:dyDescent="0.3">
      <c r="A4" s="4" t="s">
        <v>0</v>
      </c>
      <c r="B4" s="9"/>
      <c r="C4" s="9"/>
      <c r="D4" s="4" t="s">
        <v>1</v>
      </c>
      <c r="E4" s="9"/>
    </row>
    <row r="5" spans="1:5" ht="15" customHeight="1" x14ac:dyDescent="0.3">
      <c r="A5" s="15" t="s">
        <v>17</v>
      </c>
      <c r="B5" s="10">
        <v>300.36</v>
      </c>
      <c r="C5" s="9"/>
      <c r="D5" s="5" t="s">
        <v>2</v>
      </c>
      <c r="E5" s="10">
        <v>65.349999999999994</v>
      </c>
    </row>
    <row r="6" spans="1:5" ht="15" customHeight="1" x14ac:dyDescent="0.3">
      <c r="A6" s="5" t="s">
        <v>7</v>
      </c>
      <c r="B6" s="10">
        <v>380</v>
      </c>
      <c r="C6" s="9"/>
      <c r="D6" s="5" t="s">
        <v>9</v>
      </c>
      <c r="E6" s="10">
        <v>0</v>
      </c>
    </row>
    <row r="7" spans="1:5" ht="15" customHeight="1" x14ac:dyDescent="0.3">
      <c r="A7" s="5" t="s">
        <v>8</v>
      </c>
      <c r="B7" s="10">
        <v>140</v>
      </c>
      <c r="C7" s="9"/>
      <c r="D7" s="5" t="s">
        <v>3</v>
      </c>
      <c r="E7" s="10">
        <v>70.180000000000007</v>
      </c>
    </row>
    <row r="8" spans="1:5" ht="15" customHeight="1" x14ac:dyDescent="0.3">
      <c r="A8" s="5" t="s">
        <v>13</v>
      </c>
      <c r="B8" s="10">
        <v>1750</v>
      </c>
      <c r="C8" s="9"/>
      <c r="D8" s="5" t="s">
        <v>4</v>
      </c>
      <c r="E8" s="10">
        <v>57.5</v>
      </c>
    </row>
    <row r="9" spans="1:5" ht="15" customHeight="1" x14ac:dyDescent="0.3">
      <c r="A9" s="5"/>
      <c r="B9" s="10"/>
      <c r="C9" s="9"/>
      <c r="D9" s="5" t="s">
        <v>15</v>
      </c>
      <c r="E9" s="10">
        <v>8.35</v>
      </c>
    </row>
    <row r="10" spans="1:5" ht="15" customHeight="1" x14ac:dyDescent="0.3">
      <c r="A10" s="5"/>
      <c r="B10" s="10"/>
      <c r="C10" s="9"/>
      <c r="D10" s="5" t="s">
        <v>16</v>
      </c>
      <c r="E10" s="10">
        <v>40</v>
      </c>
    </row>
    <row r="11" spans="1:5" ht="15" customHeight="1" x14ac:dyDescent="0.3">
      <c r="A11" s="5"/>
      <c r="B11" s="10"/>
      <c r="C11" s="9"/>
      <c r="D11" s="5" t="s">
        <v>5</v>
      </c>
      <c r="E11" s="10">
        <v>40.94</v>
      </c>
    </row>
    <row r="12" spans="1:5" ht="15" customHeight="1" x14ac:dyDescent="0.3">
      <c r="A12" s="5"/>
      <c r="B12" s="10"/>
      <c r="C12" s="9"/>
      <c r="D12" s="5" t="s">
        <v>14</v>
      </c>
      <c r="E12" s="10">
        <v>47.1</v>
      </c>
    </row>
    <row r="13" spans="1:5" ht="15" customHeight="1" x14ac:dyDescent="0.3">
      <c r="A13" s="5"/>
      <c r="B13" s="10"/>
      <c r="C13" s="9"/>
      <c r="D13" s="5" t="s">
        <v>12</v>
      </c>
      <c r="E13" s="10">
        <v>2240.94</v>
      </c>
    </row>
    <row r="14" spans="1:5" ht="15" customHeight="1" x14ac:dyDescent="0.3">
      <c r="A14" s="5"/>
      <c r="B14" s="9"/>
      <c r="C14" s="9"/>
      <c r="D14" s="5"/>
      <c r="E14" s="10"/>
    </row>
    <row r="15" spans="1:5" ht="15" customHeight="1" x14ac:dyDescent="0.3">
      <c r="A15" s="5"/>
      <c r="B15" s="9"/>
      <c r="C15" s="9"/>
      <c r="D15" s="5"/>
      <c r="E15" s="10"/>
    </row>
    <row r="16" spans="1:5" ht="15" customHeight="1" x14ac:dyDescent="0.3">
      <c r="A16" s="4"/>
      <c r="B16" s="8">
        <f>SUM(B5:B15)</f>
        <v>2570.36</v>
      </c>
      <c r="C16" s="8"/>
      <c r="D16" s="4"/>
      <c r="E16" s="13">
        <f>SUM(E5:E15)</f>
        <v>2570.36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workbookViewId="0">
      <selection activeCell="E18" sqref="E18"/>
    </sheetView>
  </sheetViews>
  <sheetFormatPr defaultColWidth="9.109375" defaultRowHeight="13.2" x14ac:dyDescent="0.25"/>
  <cols>
    <col min="1" max="1" width="30.6640625" customWidth="1"/>
    <col min="2" max="2" width="12.6640625" customWidth="1"/>
    <col min="3" max="3" width="9.6640625" customWidth="1"/>
    <col min="4" max="4" width="30.6640625" customWidth="1"/>
    <col min="5" max="5" width="12.6640625" customWidth="1"/>
  </cols>
  <sheetData>
    <row r="1" spans="1:5" ht="18.899999999999999" customHeight="1" x14ac:dyDescent="0.35">
      <c r="A1" s="6" t="s">
        <v>31</v>
      </c>
      <c r="B1" s="7"/>
      <c r="C1" s="7"/>
      <c r="D1" s="3"/>
      <c r="E1" s="7"/>
    </row>
    <row r="2" spans="1:5" ht="15" customHeight="1" x14ac:dyDescent="0.3">
      <c r="A2" s="25"/>
      <c r="B2" s="25"/>
      <c r="C2" s="25"/>
      <c r="D2" s="25"/>
      <c r="E2" s="8"/>
    </row>
    <row r="3" spans="1:5" ht="15" customHeight="1" x14ac:dyDescent="0.3">
      <c r="A3" s="4"/>
      <c r="B3" s="8"/>
      <c r="C3" s="8"/>
      <c r="D3" s="4"/>
      <c r="E3" s="8"/>
    </row>
    <row r="4" spans="1:5" ht="15" customHeight="1" x14ac:dyDescent="0.3">
      <c r="A4" s="4" t="s">
        <v>0</v>
      </c>
      <c r="B4" s="9"/>
      <c r="C4" s="9"/>
      <c r="D4" s="4" t="s">
        <v>1</v>
      </c>
      <c r="E4" s="9"/>
    </row>
    <row r="5" spans="1:5" ht="15" customHeight="1" x14ac:dyDescent="0.3">
      <c r="A5" s="15" t="s">
        <v>18</v>
      </c>
      <c r="B5" s="10">
        <v>2240.94</v>
      </c>
      <c r="C5" s="9"/>
      <c r="D5" s="5" t="s">
        <v>2</v>
      </c>
      <c r="E5" s="10">
        <v>166.35</v>
      </c>
    </row>
    <row r="6" spans="1:5" ht="15" customHeight="1" x14ac:dyDescent="0.3">
      <c r="A6" s="5" t="s">
        <v>7</v>
      </c>
      <c r="B6" s="10">
        <f>170-10</f>
        <v>160</v>
      </c>
      <c r="C6" s="9"/>
      <c r="D6" s="5" t="s">
        <v>9</v>
      </c>
      <c r="E6" s="10">
        <v>59.98</v>
      </c>
    </row>
    <row r="7" spans="1:5" ht="15" customHeight="1" x14ac:dyDescent="0.3">
      <c r="A7" s="5" t="s">
        <v>8</v>
      </c>
      <c r="B7" s="10">
        <f>265-130</f>
        <v>135</v>
      </c>
      <c r="C7" s="9"/>
      <c r="D7" s="5" t="s">
        <v>3</v>
      </c>
      <c r="E7" s="10">
        <v>70.180000000000007</v>
      </c>
    </row>
    <row r="8" spans="1:5" ht="15" customHeight="1" x14ac:dyDescent="0.3">
      <c r="A8" s="3" t="s">
        <v>25</v>
      </c>
      <c r="B8" s="10">
        <v>10</v>
      </c>
      <c r="C8" s="9"/>
      <c r="D8" s="5" t="s">
        <v>4</v>
      </c>
      <c r="E8" s="10">
        <v>69</v>
      </c>
    </row>
    <row r="9" spans="1:5" ht="15" customHeight="1" x14ac:dyDescent="0.3">
      <c r="A9" s="3" t="s">
        <v>23</v>
      </c>
      <c r="B9" s="10">
        <v>130</v>
      </c>
      <c r="C9" s="9"/>
      <c r="D9" s="5" t="s">
        <v>15</v>
      </c>
      <c r="E9" s="10">
        <v>3.3</v>
      </c>
    </row>
    <row r="10" spans="1:5" ht="15" customHeight="1" x14ac:dyDescent="0.3">
      <c r="A10" s="5" t="s">
        <v>26</v>
      </c>
      <c r="B10" s="10">
        <v>3249.99</v>
      </c>
      <c r="C10" s="9"/>
      <c r="D10" s="5" t="s">
        <v>16</v>
      </c>
      <c r="E10" s="10">
        <v>40</v>
      </c>
    </row>
    <row r="11" spans="1:5" ht="15" customHeight="1" x14ac:dyDescent="0.3">
      <c r="A11" s="5"/>
      <c r="B11" s="10"/>
      <c r="C11" s="9"/>
      <c r="D11" s="5" t="s">
        <v>5</v>
      </c>
      <c r="E11" s="10">
        <v>42.47</v>
      </c>
    </row>
    <row r="12" spans="1:5" ht="15" customHeight="1" x14ac:dyDescent="0.3">
      <c r="A12" s="5"/>
      <c r="B12" s="10"/>
      <c r="C12" s="9"/>
      <c r="D12" s="5" t="s">
        <v>24</v>
      </c>
      <c r="E12" s="10">
        <v>10</v>
      </c>
    </row>
    <row r="13" spans="1:5" ht="15" customHeight="1" x14ac:dyDescent="0.3">
      <c r="A13" s="5"/>
      <c r="B13" s="10"/>
      <c r="C13" s="9"/>
      <c r="D13" s="5" t="s">
        <v>14</v>
      </c>
      <c r="E13" s="10">
        <f>10+14.99+26.5-10</f>
        <v>41.49</v>
      </c>
    </row>
    <row r="14" spans="1:5" ht="15" customHeight="1" x14ac:dyDescent="0.3">
      <c r="A14" s="5"/>
      <c r="B14" s="10"/>
      <c r="C14" s="9"/>
      <c r="D14" s="5" t="s">
        <v>19</v>
      </c>
      <c r="E14" s="10">
        <v>1663.75</v>
      </c>
    </row>
    <row r="15" spans="1:5" ht="15" customHeight="1" x14ac:dyDescent="0.3">
      <c r="A15" s="5"/>
      <c r="B15" s="10"/>
      <c r="C15" s="9"/>
      <c r="D15" s="5" t="s">
        <v>20</v>
      </c>
      <c r="E15" s="10">
        <v>199.65</v>
      </c>
    </row>
    <row r="16" spans="1:5" ht="15" customHeight="1" x14ac:dyDescent="0.3">
      <c r="A16" s="5"/>
      <c r="B16" s="10"/>
      <c r="C16" s="9"/>
      <c r="D16" s="5" t="s">
        <v>21</v>
      </c>
      <c r="E16" s="10">
        <v>44.77</v>
      </c>
    </row>
    <row r="17" spans="1:5" ht="15" customHeight="1" x14ac:dyDescent="0.3">
      <c r="A17" s="5"/>
      <c r="B17" s="10"/>
      <c r="C17" s="9"/>
      <c r="D17" s="5" t="s">
        <v>22</v>
      </c>
      <c r="E17" s="10">
        <v>3514.99</v>
      </c>
    </row>
    <row r="18" spans="1:5" ht="15" customHeight="1" x14ac:dyDescent="0.3">
      <c r="A18" s="5"/>
      <c r="B18" s="9"/>
      <c r="C18" s="9"/>
      <c r="D18" s="5"/>
      <c r="E18" s="10"/>
    </row>
    <row r="19" spans="1:5" ht="15" customHeight="1" x14ac:dyDescent="0.3">
      <c r="A19" s="5"/>
      <c r="B19" s="9"/>
      <c r="C19" s="9"/>
      <c r="D19" s="5"/>
      <c r="E19" s="10"/>
    </row>
    <row r="20" spans="1:5" ht="15" customHeight="1" x14ac:dyDescent="0.3">
      <c r="A20" s="4"/>
      <c r="B20" s="8">
        <f>SUM(B5:B19)</f>
        <v>5925.93</v>
      </c>
      <c r="C20" s="8"/>
      <c r="D20" s="4"/>
      <c r="E20" s="13">
        <f>SUM(E5:E19)</f>
        <v>5925.93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workbookViewId="0">
      <selection activeCell="B26" sqref="B26"/>
    </sheetView>
  </sheetViews>
  <sheetFormatPr defaultColWidth="9.109375" defaultRowHeight="13.2" x14ac:dyDescent="0.25"/>
  <cols>
    <col min="1" max="1" width="30.6640625" customWidth="1"/>
    <col min="2" max="2" width="12.6640625" customWidth="1"/>
    <col min="3" max="3" width="9.6640625" customWidth="1"/>
    <col min="4" max="4" width="30.6640625" customWidth="1"/>
    <col min="5" max="5" width="12.6640625" customWidth="1"/>
    <col min="8" max="8" width="10.88671875" bestFit="1" customWidth="1"/>
  </cols>
  <sheetData>
    <row r="1" spans="1:8" ht="18.899999999999999" customHeight="1" x14ac:dyDescent="0.35">
      <c r="A1" s="6" t="s">
        <v>32</v>
      </c>
      <c r="B1" s="7"/>
      <c r="C1" s="7"/>
      <c r="D1" s="3"/>
      <c r="E1" s="7"/>
    </row>
    <row r="2" spans="1:8" ht="15" customHeight="1" x14ac:dyDescent="0.3">
      <c r="A2" s="25"/>
      <c r="B2" s="25"/>
      <c r="C2" s="25"/>
      <c r="D2" s="25"/>
      <c r="E2" s="8"/>
    </row>
    <row r="3" spans="1:8" ht="15" customHeight="1" x14ac:dyDescent="0.3">
      <c r="A3" s="4"/>
      <c r="B3" s="8"/>
      <c r="C3" s="8"/>
      <c r="D3" s="4"/>
      <c r="E3" s="8"/>
    </row>
    <row r="4" spans="1:8" ht="15" customHeight="1" x14ac:dyDescent="0.3">
      <c r="A4" s="4" t="s">
        <v>0</v>
      </c>
      <c r="B4" s="9"/>
      <c r="C4" s="9"/>
      <c r="D4" s="4" t="s">
        <v>1</v>
      </c>
      <c r="E4" s="9"/>
    </row>
    <row r="5" spans="1:8" ht="15" customHeight="1" x14ac:dyDescent="0.3">
      <c r="A5" s="15" t="s">
        <v>37</v>
      </c>
      <c r="B5" s="10">
        <v>3514.99</v>
      </c>
      <c r="C5" s="9" t="s">
        <v>45</v>
      </c>
      <c r="D5" s="5" t="s">
        <v>2</v>
      </c>
      <c r="E5" s="10">
        <v>83.2</v>
      </c>
      <c r="H5" s="10"/>
    </row>
    <row r="6" spans="1:8" ht="15" customHeight="1" x14ac:dyDescent="0.3">
      <c r="A6" s="5" t="s">
        <v>7</v>
      </c>
      <c r="B6" s="10">
        <v>100</v>
      </c>
      <c r="C6" s="9"/>
      <c r="D6" s="5" t="s">
        <v>9</v>
      </c>
      <c r="E6" s="10">
        <v>0</v>
      </c>
      <c r="H6" s="10"/>
    </row>
    <row r="7" spans="1:8" ht="15" customHeight="1" x14ac:dyDescent="0.3">
      <c r="A7" s="5" t="s">
        <v>8</v>
      </c>
      <c r="B7" s="10">
        <v>20</v>
      </c>
      <c r="C7" s="9"/>
      <c r="D7" s="5" t="s">
        <v>3</v>
      </c>
      <c r="E7" s="10">
        <v>91.96</v>
      </c>
      <c r="H7" s="10"/>
    </row>
    <row r="8" spans="1:8" ht="15" customHeight="1" x14ac:dyDescent="0.3">
      <c r="A8" s="3" t="s">
        <v>25</v>
      </c>
      <c r="B8" s="10">
        <v>20</v>
      </c>
      <c r="C8" s="9"/>
      <c r="D8" s="5" t="s">
        <v>4</v>
      </c>
      <c r="E8" s="10">
        <v>99</v>
      </c>
      <c r="H8" s="10"/>
    </row>
    <row r="9" spans="1:8" ht="15" customHeight="1" x14ac:dyDescent="0.3">
      <c r="A9" s="3" t="s">
        <v>23</v>
      </c>
      <c r="B9" s="10">
        <v>95.4</v>
      </c>
      <c r="C9" s="9"/>
      <c r="D9" s="5" t="s">
        <v>15</v>
      </c>
      <c r="E9" s="10">
        <v>0</v>
      </c>
      <c r="H9" s="10"/>
    </row>
    <row r="10" spans="1:8" ht="15" customHeight="1" x14ac:dyDescent="0.3">
      <c r="A10" s="5" t="s">
        <v>28</v>
      </c>
      <c r="B10" s="10">
        <v>0</v>
      </c>
      <c r="C10" s="9"/>
      <c r="D10" s="5" t="s">
        <v>16</v>
      </c>
      <c r="E10" s="10">
        <v>0</v>
      </c>
      <c r="H10" s="10"/>
    </row>
    <row r="11" spans="1:8" ht="15" customHeight="1" x14ac:dyDescent="0.3">
      <c r="A11" s="5" t="s">
        <v>35</v>
      </c>
      <c r="B11" s="10">
        <v>10000</v>
      </c>
      <c r="C11" s="9"/>
      <c r="D11" s="5" t="s">
        <v>5</v>
      </c>
      <c r="E11" s="10">
        <v>48.15</v>
      </c>
      <c r="H11" s="10"/>
    </row>
    <row r="12" spans="1:8" ht="15" customHeight="1" x14ac:dyDescent="0.3">
      <c r="A12" s="5" t="s">
        <v>36</v>
      </c>
      <c r="B12" s="10">
        <v>5000</v>
      </c>
      <c r="C12" s="9"/>
      <c r="D12" s="5" t="s">
        <v>24</v>
      </c>
      <c r="E12" s="10">
        <v>15</v>
      </c>
      <c r="H12" s="10"/>
    </row>
    <row r="13" spans="1:8" ht="15" customHeight="1" x14ac:dyDescent="0.3">
      <c r="A13" s="5"/>
      <c r="B13" s="10"/>
      <c r="C13" s="9"/>
      <c r="D13" s="5" t="s">
        <v>14</v>
      </c>
      <c r="E13" s="10">
        <v>25</v>
      </c>
      <c r="H13" s="10"/>
    </row>
    <row r="14" spans="1:8" ht="15" customHeight="1" x14ac:dyDescent="0.3">
      <c r="A14" s="5"/>
      <c r="B14" s="10"/>
      <c r="C14" s="9"/>
      <c r="D14" s="5" t="s">
        <v>34</v>
      </c>
      <c r="E14" s="10">
        <v>2806.99</v>
      </c>
      <c r="H14" s="10"/>
    </row>
    <row r="15" spans="1:8" ht="15" customHeight="1" x14ac:dyDescent="0.3">
      <c r="A15" s="5"/>
      <c r="B15" s="10"/>
      <c r="C15" s="9"/>
      <c r="D15" s="5" t="s">
        <v>33</v>
      </c>
      <c r="E15" s="10">
        <v>12193.01</v>
      </c>
      <c r="F15" t="s">
        <v>46</v>
      </c>
      <c r="H15" s="12"/>
    </row>
    <row r="16" spans="1:8" ht="15" customHeight="1" x14ac:dyDescent="0.3">
      <c r="A16" s="5"/>
      <c r="B16" s="10"/>
      <c r="C16" s="9"/>
      <c r="D16" s="5" t="s">
        <v>27</v>
      </c>
      <c r="E16" s="10">
        <v>3388.08</v>
      </c>
      <c r="F16" t="s">
        <v>46</v>
      </c>
    </row>
    <row r="17" spans="1:5" ht="15" customHeight="1" x14ac:dyDescent="0.3">
      <c r="A17" s="5"/>
      <c r="B17" s="9"/>
      <c r="C17" s="9"/>
    </row>
    <row r="18" spans="1:5" ht="15" customHeight="1" x14ac:dyDescent="0.3">
      <c r="A18" s="5"/>
      <c r="B18" s="9"/>
      <c r="C18" s="9"/>
    </row>
    <row r="19" spans="1:5" ht="15" customHeight="1" x14ac:dyDescent="0.3">
      <c r="A19" s="4"/>
      <c r="B19" s="8">
        <f>SUM(B5:B18)</f>
        <v>18750.39</v>
      </c>
      <c r="C19" s="8"/>
      <c r="D19" s="4"/>
      <c r="E19" s="13">
        <f>SUM(E5:E16)</f>
        <v>18750.39</v>
      </c>
    </row>
    <row r="21" spans="1:5" ht="13.8" x14ac:dyDescent="0.3">
      <c r="A21" s="16" t="s">
        <v>45</v>
      </c>
      <c r="B21" s="17">
        <f>+B5</f>
        <v>3514.99</v>
      </c>
      <c r="D21" s="16" t="s">
        <v>46</v>
      </c>
      <c r="E21" s="17">
        <f>+E16+E15</f>
        <v>15581.09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workbookViewId="0">
      <selection activeCell="D28" sqref="D28"/>
    </sheetView>
  </sheetViews>
  <sheetFormatPr defaultColWidth="9.109375" defaultRowHeight="13.2" x14ac:dyDescent="0.25"/>
  <cols>
    <col min="1" max="1" width="30.6640625" customWidth="1"/>
    <col min="2" max="2" width="12.6640625" customWidth="1"/>
    <col min="3" max="3" width="9.6640625" customWidth="1"/>
    <col min="4" max="4" width="30.6640625" customWidth="1"/>
    <col min="5" max="5" width="12.6640625" customWidth="1"/>
    <col min="8" max="8" width="10.88671875" bestFit="1" customWidth="1"/>
  </cols>
  <sheetData>
    <row r="1" spans="1:8" ht="18.899999999999999" customHeight="1" x14ac:dyDescent="0.35">
      <c r="A1" s="6" t="s">
        <v>42</v>
      </c>
      <c r="B1" s="7"/>
      <c r="C1" s="7"/>
      <c r="D1" s="3"/>
      <c r="E1" s="7"/>
    </row>
    <row r="2" spans="1:8" ht="15" customHeight="1" x14ac:dyDescent="0.3">
      <c r="A2" s="25"/>
      <c r="B2" s="25"/>
      <c r="C2" s="25"/>
      <c r="D2" s="25"/>
      <c r="E2" s="8"/>
    </row>
    <row r="3" spans="1:8" ht="15" customHeight="1" x14ac:dyDescent="0.3">
      <c r="A3" s="4"/>
      <c r="B3" s="8"/>
      <c r="C3" s="8"/>
      <c r="D3" s="4"/>
      <c r="E3" s="8"/>
    </row>
    <row r="4" spans="1:8" ht="15" customHeight="1" x14ac:dyDescent="0.3">
      <c r="A4" s="4" t="s">
        <v>0</v>
      </c>
      <c r="B4" s="9"/>
      <c r="C4" s="9"/>
      <c r="D4" s="4" t="s">
        <v>1</v>
      </c>
      <c r="E4" s="9"/>
    </row>
    <row r="5" spans="1:8" ht="15" customHeight="1" x14ac:dyDescent="0.3">
      <c r="A5" s="5" t="s">
        <v>38</v>
      </c>
      <c r="B5" s="10">
        <v>3388.08</v>
      </c>
      <c r="C5" s="9" t="s">
        <v>45</v>
      </c>
      <c r="D5" s="5" t="s">
        <v>2</v>
      </c>
      <c r="E5" s="10">
        <v>59.4</v>
      </c>
      <c r="H5" s="10"/>
    </row>
    <row r="6" spans="1:8" ht="15" customHeight="1" x14ac:dyDescent="0.3">
      <c r="A6" s="5" t="s">
        <v>39</v>
      </c>
      <c r="B6" s="10">
        <v>12193.01</v>
      </c>
      <c r="C6" s="9" t="s">
        <v>45</v>
      </c>
      <c r="D6" s="5" t="s">
        <v>9</v>
      </c>
      <c r="E6" s="10">
        <v>0</v>
      </c>
      <c r="H6" s="10"/>
    </row>
    <row r="7" spans="1:8" ht="15" customHeight="1" x14ac:dyDescent="0.3">
      <c r="A7" s="5" t="s">
        <v>7</v>
      </c>
      <c r="B7" s="10">
        <v>0</v>
      </c>
      <c r="C7" s="9"/>
      <c r="D7" s="5" t="s">
        <v>3</v>
      </c>
      <c r="E7" s="10">
        <v>94.99</v>
      </c>
      <c r="H7" s="10"/>
    </row>
    <row r="8" spans="1:8" ht="15" customHeight="1" x14ac:dyDescent="0.3">
      <c r="A8" s="5" t="s">
        <v>8</v>
      </c>
      <c r="B8" s="10">
        <v>40</v>
      </c>
      <c r="C8" s="9"/>
      <c r="D8" s="5" t="s">
        <v>4</v>
      </c>
      <c r="E8" s="10">
        <v>114</v>
      </c>
      <c r="H8" s="10"/>
    </row>
    <row r="9" spans="1:8" ht="15" customHeight="1" x14ac:dyDescent="0.3">
      <c r="A9" s="3" t="s">
        <v>25</v>
      </c>
      <c r="B9" s="10">
        <v>0</v>
      </c>
      <c r="C9" s="9"/>
      <c r="D9" s="5" t="s">
        <v>15</v>
      </c>
      <c r="E9" s="10">
        <v>0</v>
      </c>
      <c r="H9" s="10"/>
    </row>
    <row r="10" spans="1:8" ht="15" customHeight="1" x14ac:dyDescent="0.3">
      <c r="A10" s="3" t="s">
        <v>23</v>
      </c>
      <c r="B10" s="10">
        <v>0</v>
      </c>
      <c r="C10" s="9"/>
      <c r="D10" s="5" t="s">
        <v>16</v>
      </c>
      <c r="E10" s="10">
        <v>0</v>
      </c>
      <c r="H10" s="10"/>
    </row>
    <row r="11" spans="1:8" ht="15" customHeight="1" x14ac:dyDescent="0.3">
      <c r="A11" s="5" t="s">
        <v>28</v>
      </c>
      <c r="B11" s="10">
        <v>0</v>
      </c>
      <c r="C11" s="9"/>
      <c r="D11" s="5" t="s">
        <v>5</v>
      </c>
      <c r="E11" s="10">
        <v>37.090000000000003</v>
      </c>
      <c r="H11" s="10"/>
    </row>
    <row r="12" spans="1:8" ht="15" customHeight="1" x14ac:dyDescent="0.3">
      <c r="A12" s="5" t="s">
        <v>40</v>
      </c>
      <c r="B12" s="10">
        <v>6610.6</v>
      </c>
      <c r="C12" s="9"/>
      <c r="D12" s="5" t="s">
        <v>24</v>
      </c>
      <c r="E12" s="10">
        <v>0</v>
      </c>
      <c r="H12" s="10"/>
    </row>
    <row r="13" spans="1:8" ht="15" customHeight="1" x14ac:dyDescent="0.3">
      <c r="A13" s="5" t="s">
        <v>41</v>
      </c>
      <c r="B13" s="10">
        <v>165</v>
      </c>
      <c r="C13" s="9"/>
      <c r="D13" s="5" t="s">
        <v>14</v>
      </c>
      <c r="E13" s="10">
        <v>85.22</v>
      </c>
      <c r="H13" s="10"/>
    </row>
    <row r="14" spans="1:8" ht="15" customHeight="1" x14ac:dyDescent="0.3">
      <c r="A14" s="5"/>
      <c r="B14" s="10"/>
      <c r="C14" s="9"/>
      <c r="D14" s="5" t="s">
        <v>34</v>
      </c>
      <c r="E14" s="10">
        <v>16368.74</v>
      </c>
      <c r="H14" s="10"/>
    </row>
    <row r="15" spans="1:8" ht="15" customHeight="1" x14ac:dyDescent="0.3">
      <c r="A15" s="5"/>
      <c r="B15" s="10"/>
      <c r="C15" s="9"/>
      <c r="D15" s="5" t="s">
        <v>44</v>
      </c>
      <c r="E15" s="10">
        <v>2599.87</v>
      </c>
      <c r="F15" t="s">
        <v>46</v>
      </c>
      <c r="H15" s="12"/>
    </row>
    <row r="16" spans="1:8" ht="15" customHeight="1" x14ac:dyDescent="0.3">
      <c r="A16" s="5"/>
      <c r="B16" s="10"/>
      <c r="C16" s="9"/>
      <c r="D16" s="5" t="s">
        <v>43</v>
      </c>
      <c r="E16" s="10">
        <v>3037.38</v>
      </c>
      <c r="F16" t="s">
        <v>46</v>
      </c>
    </row>
    <row r="17" spans="1:5" ht="15" customHeight="1" x14ac:dyDescent="0.3">
      <c r="A17" s="5"/>
      <c r="B17" s="9"/>
      <c r="C17" s="9"/>
    </row>
    <row r="18" spans="1:5" ht="15" customHeight="1" x14ac:dyDescent="0.3">
      <c r="A18" s="5"/>
      <c r="B18" s="9"/>
      <c r="C18" s="9"/>
    </row>
    <row r="19" spans="1:5" ht="15" customHeight="1" x14ac:dyDescent="0.3">
      <c r="A19" s="4"/>
      <c r="B19" s="8">
        <f>SUM(B5:B18)</f>
        <v>22396.690000000002</v>
      </c>
      <c r="C19" s="8"/>
      <c r="D19" s="4"/>
      <c r="E19" s="13">
        <f>SUM(E5:E16)</f>
        <v>22396.69</v>
      </c>
    </row>
    <row r="21" spans="1:5" s="18" customFormat="1" ht="13.8" x14ac:dyDescent="0.3">
      <c r="A21" s="16" t="s">
        <v>45</v>
      </c>
      <c r="B21" s="17">
        <f>+B6+B5</f>
        <v>15581.09</v>
      </c>
      <c r="D21" s="16" t="s">
        <v>46</v>
      </c>
      <c r="E21" s="17">
        <f>+E16+E15</f>
        <v>5637.25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30" sqref="A30"/>
    </sheetView>
  </sheetViews>
  <sheetFormatPr defaultColWidth="9.109375" defaultRowHeight="13.2" x14ac:dyDescent="0.25"/>
  <cols>
    <col min="1" max="1" width="30.6640625" customWidth="1"/>
    <col min="2" max="2" width="12.6640625" customWidth="1"/>
    <col min="3" max="3" width="9.6640625" customWidth="1"/>
    <col min="4" max="4" width="30.6640625" customWidth="1"/>
    <col min="5" max="5" width="12.6640625" customWidth="1"/>
    <col min="8" max="8" width="10.88671875" bestFit="1" customWidth="1"/>
  </cols>
  <sheetData>
    <row r="1" spans="1:8" ht="18.899999999999999" customHeight="1" x14ac:dyDescent="0.35">
      <c r="A1" s="6" t="s">
        <v>47</v>
      </c>
      <c r="B1" s="7"/>
      <c r="C1" s="7"/>
      <c r="D1" s="3"/>
      <c r="E1" s="7"/>
    </row>
    <row r="2" spans="1:8" ht="15" customHeight="1" x14ac:dyDescent="0.3">
      <c r="A2" s="25"/>
      <c r="B2" s="25"/>
      <c r="C2" s="25"/>
      <c r="D2" s="25"/>
      <c r="E2" s="8"/>
    </row>
    <row r="3" spans="1:8" ht="15" customHeight="1" x14ac:dyDescent="0.3">
      <c r="A3" s="4"/>
      <c r="B3" s="8"/>
      <c r="C3" s="8"/>
      <c r="D3" s="4"/>
      <c r="E3" s="8"/>
    </row>
    <row r="4" spans="1:8" ht="15" customHeight="1" x14ac:dyDescent="0.3">
      <c r="A4" s="4" t="s">
        <v>0</v>
      </c>
      <c r="B4" s="9"/>
      <c r="C4" s="9"/>
      <c r="D4" s="4" t="s">
        <v>1</v>
      </c>
      <c r="E4" s="9"/>
    </row>
    <row r="5" spans="1:8" ht="15" customHeight="1" x14ac:dyDescent="0.3">
      <c r="A5" s="5" t="s">
        <v>48</v>
      </c>
      <c r="B5" s="10">
        <v>2599.87</v>
      </c>
      <c r="C5" s="9" t="s">
        <v>45</v>
      </c>
      <c r="D5" s="5" t="s">
        <v>2</v>
      </c>
      <c r="E5" s="10">
        <v>14</v>
      </c>
      <c r="H5" s="10"/>
    </row>
    <row r="6" spans="1:8" ht="15" customHeight="1" x14ac:dyDescent="0.3">
      <c r="A6" s="5" t="s">
        <v>49</v>
      </c>
      <c r="B6" s="10">
        <v>3037.38</v>
      </c>
      <c r="C6" s="9" t="s">
        <v>45</v>
      </c>
      <c r="D6" s="5" t="s">
        <v>9</v>
      </c>
      <c r="E6" s="10">
        <v>0</v>
      </c>
      <c r="H6" s="10"/>
    </row>
    <row r="7" spans="1:8" ht="15" customHeight="1" x14ac:dyDescent="0.3">
      <c r="A7" s="5" t="s">
        <v>50</v>
      </c>
      <c r="B7" s="10">
        <v>100</v>
      </c>
      <c r="C7" s="9"/>
      <c r="D7" s="5" t="s">
        <v>3</v>
      </c>
      <c r="E7" s="10">
        <v>102.25</v>
      </c>
      <c r="H7" s="10"/>
    </row>
    <row r="8" spans="1:8" ht="15" customHeight="1" x14ac:dyDescent="0.3">
      <c r="A8" s="5" t="s">
        <v>8</v>
      </c>
      <c r="B8" s="10">
        <v>40</v>
      </c>
      <c r="C8" s="9"/>
      <c r="D8" s="5" t="s">
        <v>4</v>
      </c>
      <c r="E8" s="10">
        <v>114</v>
      </c>
      <c r="H8" s="10"/>
    </row>
    <row r="9" spans="1:8" ht="15" customHeight="1" x14ac:dyDescent="0.3">
      <c r="A9" s="3" t="s">
        <v>25</v>
      </c>
      <c r="B9" s="10">
        <v>0</v>
      </c>
      <c r="C9" s="9"/>
      <c r="D9" s="5" t="s">
        <v>15</v>
      </c>
      <c r="E9" s="10">
        <v>0</v>
      </c>
      <c r="H9" s="10"/>
    </row>
    <row r="10" spans="1:8" ht="15" customHeight="1" x14ac:dyDescent="0.3">
      <c r="A10" s="3" t="s">
        <v>23</v>
      </c>
      <c r="B10" s="10">
        <v>0</v>
      </c>
      <c r="C10" s="9"/>
      <c r="D10" s="5" t="s">
        <v>16</v>
      </c>
      <c r="E10" s="10">
        <v>0</v>
      </c>
      <c r="H10" s="10"/>
    </row>
    <row r="11" spans="1:8" ht="15" customHeight="1" x14ac:dyDescent="0.3">
      <c r="A11" s="5" t="s">
        <v>28</v>
      </c>
      <c r="B11" s="10">
        <v>513.5</v>
      </c>
      <c r="C11" s="9"/>
      <c r="D11" s="5" t="s">
        <v>5</v>
      </c>
      <c r="E11" s="10">
        <v>25</v>
      </c>
      <c r="H11" s="10"/>
    </row>
    <row r="12" spans="1:8" ht="15" customHeight="1" x14ac:dyDescent="0.3">
      <c r="A12" s="5" t="s">
        <v>40</v>
      </c>
      <c r="B12" s="10"/>
      <c r="C12" s="9"/>
      <c r="D12" s="5" t="s">
        <v>24</v>
      </c>
      <c r="E12" s="10">
        <v>0</v>
      </c>
      <c r="H12" s="10"/>
    </row>
    <row r="13" spans="1:8" ht="15" customHeight="1" x14ac:dyDescent="0.3">
      <c r="A13" s="5" t="s">
        <v>41</v>
      </c>
      <c r="B13" s="10">
        <v>1000</v>
      </c>
      <c r="C13" s="9"/>
      <c r="D13" s="5" t="s">
        <v>14</v>
      </c>
      <c r="E13" s="10">
        <v>37.450000000000003</v>
      </c>
      <c r="H13" s="10"/>
    </row>
    <row r="14" spans="1:8" ht="15" customHeight="1" x14ac:dyDescent="0.3">
      <c r="A14" s="5"/>
      <c r="B14" s="10"/>
      <c r="C14" s="9"/>
      <c r="D14" s="5" t="s">
        <v>34</v>
      </c>
      <c r="E14" s="10">
        <f>105+5.88</f>
        <v>110.88</v>
      </c>
      <c r="H14" s="10"/>
    </row>
    <row r="15" spans="1:8" ht="15" customHeight="1" x14ac:dyDescent="0.3">
      <c r="A15" s="5"/>
      <c r="B15" s="10"/>
      <c r="C15" s="9"/>
      <c r="D15" s="5" t="s">
        <v>51</v>
      </c>
      <c r="E15" s="10">
        <v>3488.99</v>
      </c>
      <c r="H15" s="12"/>
    </row>
    <row r="16" spans="1:8" ht="15" customHeight="1" x14ac:dyDescent="0.3">
      <c r="A16" s="5"/>
      <c r="B16" s="10"/>
      <c r="C16" s="9"/>
      <c r="D16" s="5" t="s">
        <v>52</v>
      </c>
      <c r="E16" s="10">
        <v>0</v>
      </c>
      <c r="H16" s="12"/>
    </row>
    <row r="17" spans="1:5" ht="15" customHeight="1" x14ac:dyDescent="0.3">
      <c r="A17" s="5"/>
      <c r="B17" s="10"/>
      <c r="C17" s="9"/>
      <c r="D17" s="5" t="s">
        <v>43</v>
      </c>
      <c r="E17" s="10">
        <v>3398.18</v>
      </c>
    </row>
    <row r="18" spans="1:5" ht="15" customHeight="1" x14ac:dyDescent="0.3">
      <c r="A18" s="5"/>
      <c r="B18" s="9"/>
      <c r="C18" s="9"/>
    </row>
    <row r="19" spans="1:5" ht="15" customHeight="1" x14ac:dyDescent="0.3">
      <c r="A19" s="5"/>
      <c r="B19" s="9"/>
      <c r="C19" s="9"/>
    </row>
    <row r="20" spans="1:5" ht="15" customHeight="1" x14ac:dyDescent="0.3">
      <c r="A20" s="4"/>
      <c r="B20" s="8">
        <f>SUM(B5:B19)</f>
        <v>7290.75</v>
      </c>
      <c r="C20" s="8"/>
      <c r="D20" s="4"/>
      <c r="E20" s="13">
        <f>SUM(E5:E17)</f>
        <v>7290.75</v>
      </c>
    </row>
    <row r="22" spans="1:5" s="18" customFormat="1" ht="13.8" x14ac:dyDescent="0.3">
      <c r="A22" s="16"/>
      <c r="B22" s="17">
        <v>5637.25</v>
      </c>
      <c r="C22" s="18" t="s">
        <v>45</v>
      </c>
      <c r="D22" s="16"/>
      <c r="E22" s="17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tabSelected="1" workbookViewId="0">
      <selection activeCell="E23" sqref="E23"/>
    </sheetView>
  </sheetViews>
  <sheetFormatPr defaultColWidth="9.109375" defaultRowHeight="13.8" x14ac:dyDescent="0.3"/>
  <cols>
    <col min="1" max="1" width="30.6640625" style="18" customWidth="1"/>
    <col min="2" max="2" width="12.6640625" style="18" customWidth="1"/>
    <col min="3" max="3" width="8.6640625" style="18" customWidth="1"/>
    <col min="4" max="4" width="30.6640625" style="18" customWidth="1"/>
    <col min="5" max="5" width="12.6640625" style="18" customWidth="1"/>
    <col min="6" max="6" width="8.6640625" style="18" customWidth="1"/>
    <col min="7" max="7" width="9.33203125" style="18" bestFit="1" customWidth="1"/>
    <col min="8" max="16384" width="9.109375" style="18"/>
  </cols>
  <sheetData>
    <row r="1" spans="1:7" ht="15" customHeight="1" x14ac:dyDescent="0.35">
      <c r="A1" s="6" t="s">
        <v>54</v>
      </c>
      <c r="B1" s="22"/>
      <c r="C1" s="22"/>
      <c r="D1" s="23"/>
      <c r="E1" s="22"/>
    </row>
    <row r="2" spans="1:7" ht="15" customHeight="1" x14ac:dyDescent="0.3">
      <c r="A2" s="25"/>
      <c r="B2" s="25"/>
      <c r="C2" s="25"/>
      <c r="D2" s="25"/>
      <c r="E2" s="8"/>
    </row>
    <row r="3" spans="1:7" ht="15" customHeight="1" x14ac:dyDescent="0.3">
      <c r="A3" s="4"/>
      <c r="B3" s="13"/>
      <c r="C3" s="13"/>
      <c r="D3" s="4"/>
      <c r="E3" s="8"/>
    </row>
    <row r="4" spans="1:7" s="23" customFormat="1" ht="15" customHeight="1" x14ac:dyDescent="0.3">
      <c r="A4" s="4" t="s">
        <v>0</v>
      </c>
      <c r="B4" s="27"/>
      <c r="C4" s="27"/>
      <c r="D4" s="4" t="s">
        <v>1</v>
      </c>
      <c r="E4" s="20"/>
    </row>
    <row r="5" spans="1:7" s="23" customFormat="1" ht="15" customHeight="1" x14ac:dyDescent="0.3">
      <c r="A5" s="26" t="s">
        <v>55</v>
      </c>
      <c r="B5" s="27">
        <f>2627.03+33.2-1177.55</f>
        <v>1482.68</v>
      </c>
      <c r="C5" s="27"/>
      <c r="D5" s="19" t="s">
        <v>2</v>
      </c>
      <c r="E5" s="30">
        <v>71.3</v>
      </c>
    </row>
    <row r="6" spans="1:7" s="23" customFormat="1" ht="15" customHeight="1" x14ac:dyDescent="0.3">
      <c r="A6" s="26" t="s">
        <v>58</v>
      </c>
      <c r="B6" s="28">
        <v>1000</v>
      </c>
      <c r="C6" s="27" t="s">
        <v>46</v>
      </c>
      <c r="D6" s="19" t="s">
        <v>9</v>
      </c>
      <c r="E6" s="30">
        <v>33.53</v>
      </c>
    </row>
    <row r="7" spans="1:7" s="23" customFormat="1" ht="15" customHeight="1" x14ac:dyDescent="0.3">
      <c r="A7" s="26" t="s">
        <v>59</v>
      </c>
      <c r="B7" s="28">
        <f>250-72.45</f>
        <v>177.55</v>
      </c>
      <c r="C7" s="27" t="s">
        <v>53</v>
      </c>
      <c r="D7" s="19" t="s">
        <v>3</v>
      </c>
      <c r="E7" s="30">
        <v>149.44999999999999</v>
      </c>
    </row>
    <row r="8" spans="1:7" s="23" customFormat="1" ht="15" customHeight="1" x14ac:dyDescent="0.3">
      <c r="A8" s="19" t="s">
        <v>8</v>
      </c>
      <c r="B8" s="27">
        <v>0</v>
      </c>
      <c r="C8" s="27"/>
      <c r="D8" s="19" t="s">
        <v>4</v>
      </c>
      <c r="E8" s="30">
        <v>169.71</v>
      </c>
      <c r="G8" s="22"/>
    </row>
    <row r="9" spans="1:7" s="23" customFormat="1" ht="15" customHeight="1" x14ac:dyDescent="0.3">
      <c r="A9" s="19" t="s">
        <v>50</v>
      </c>
      <c r="B9" s="27">
        <v>0</v>
      </c>
      <c r="C9" s="27"/>
      <c r="D9" s="19" t="s">
        <v>5</v>
      </c>
      <c r="E9" s="30">
        <v>54.98</v>
      </c>
    </row>
    <row r="10" spans="1:7" s="23" customFormat="1" ht="15" customHeight="1" x14ac:dyDescent="0.3">
      <c r="A10" s="26" t="s">
        <v>57</v>
      </c>
      <c r="B10" s="27">
        <v>628.13</v>
      </c>
      <c r="C10" s="27"/>
      <c r="D10" s="19" t="s">
        <v>14</v>
      </c>
      <c r="E10" s="30">
        <v>581.85</v>
      </c>
      <c r="F10" s="29" t="s">
        <v>45</v>
      </c>
    </row>
    <row r="11" spans="1:7" s="23" customFormat="1" ht="15" customHeight="1" x14ac:dyDescent="0.3">
      <c r="A11" s="24"/>
      <c r="B11" s="27"/>
      <c r="C11" s="27"/>
      <c r="D11" s="29" t="s">
        <v>61</v>
      </c>
      <c r="E11" s="31">
        <v>117.18</v>
      </c>
      <c r="F11" s="29" t="s">
        <v>46</v>
      </c>
    </row>
    <row r="12" spans="1:7" s="23" customFormat="1" ht="15" customHeight="1" x14ac:dyDescent="0.3">
      <c r="A12" s="19"/>
      <c r="B12" s="27"/>
      <c r="C12" s="27"/>
      <c r="D12" s="29" t="s">
        <v>60</v>
      </c>
      <c r="E12" s="31">
        <v>146.16999999999999</v>
      </c>
      <c r="F12" s="29" t="s">
        <v>53</v>
      </c>
    </row>
    <row r="13" spans="1:7" s="23" customFormat="1" ht="15" customHeight="1" x14ac:dyDescent="0.3">
      <c r="A13" s="19"/>
      <c r="B13" s="27"/>
      <c r="C13" s="27"/>
      <c r="D13" s="26" t="s">
        <v>56</v>
      </c>
      <c r="E13" s="30">
        <f>1964.19-882.82-31.38</f>
        <v>1049.9899999999998</v>
      </c>
    </row>
    <row r="14" spans="1:7" s="23" customFormat="1" ht="15" customHeight="1" x14ac:dyDescent="0.3">
      <c r="A14" s="19"/>
      <c r="B14" s="27"/>
      <c r="C14" s="27"/>
      <c r="D14" s="26" t="s">
        <v>62</v>
      </c>
      <c r="E14" s="31">
        <v>882.82</v>
      </c>
    </row>
    <row r="15" spans="1:7" s="23" customFormat="1" ht="15" customHeight="1" x14ac:dyDescent="0.3">
      <c r="A15" s="19"/>
      <c r="B15" s="27"/>
      <c r="C15" s="27"/>
      <c r="D15" s="26" t="s">
        <v>63</v>
      </c>
      <c r="E15" s="31">
        <v>31.38</v>
      </c>
    </row>
    <row r="16" spans="1:7" s="23" customFormat="1" ht="15" customHeight="1" x14ac:dyDescent="0.3">
      <c r="A16" s="19"/>
      <c r="B16" s="27"/>
      <c r="C16" s="27"/>
      <c r="E16" s="31"/>
    </row>
    <row r="17" spans="1:5" s="23" customFormat="1" ht="15" customHeight="1" x14ac:dyDescent="0.3">
      <c r="A17" s="4"/>
      <c r="B17" s="13">
        <f>SUM(B5:B16)</f>
        <v>3288.3600000000006</v>
      </c>
      <c r="C17" s="13"/>
      <c r="D17" s="4"/>
      <c r="E17" s="32">
        <f>SUM(E5:E15)</f>
        <v>3288.36</v>
      </c>
    </row>
    <row r="18" spans="1:5" ht="15" customHeight="1" x14ac:dyDescent="0.3"/>
    <row r="19" spans="1:5" ht="15" customHeight="1" x14ac:dyDescent="0.3">
      <c r="A19" s="21" t="s">
        <v>64</v>
      </c>
      <c r="B19" s="17"/>
      <c r="D19" s="16"/>
      <c r="E19" s="17"/>
    </row>
    <row r="20" spans="1:5" ht="15" customHeight="1" x14ac:dyDescent="0.3">
      <c r="A20" s="18" t="s">
        <v>65</v>
      </c>
    </row>
    <row r="21" spans="1:5" ht="15" customHeight="1" x14ac:dyDescent="0.3">
      <c r="A21" s="18" t="s">
        <v>66</v>
      </c>
    </row>
    <row r="22" spans="1:5" ht="15" customHeight="1" x14ac:dyDescent="0.3"/>
    <row r="23" spans="1:5" ht="15" customHeight="1" x14ac:dyDescent="0.3">
      <c r="A23" s="18" t="s">
        <v>67</v>
      </c>
      <c r="E23" s="33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2016</vt:lpstr>
      <vt:lpstr>2017</vt:lpstr>
      <vt:lpstr>2018</vt:lpstr>
      <vt:lpstr>2019</vt:lpstr>
      <vt:lpstr>2020</vt:lpstr>
      <vt:lpstr>2021</vt:lpstr>
      <vt:lpstr>2022</vt:lpstr>
    </vt:vector>
  </TitlesOfParts>
  <Company>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 Ernst</dc:creator>
  <cp:lastModifiedBy>Francispeeters1958@outlook.com</cp:lastModifiedBy>
  <cp:lastPrinted>2024-02-15T10:43:39Z</cp:lastPrinted>
  <dcterms:created xsi:type="dcterms:W3CDTF">2019-12-22T17:45:37Z</dcterms:created>
  <dcterms:modified xsi:type="dcterms:W3CDTF">2026-04-09T09:30:18Z</dcterms:modified>
</cp:coreProperties>
</file>